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デスクトップ\"/>
    </mc:Choice>
  </mc:AlternateContent>
  <xr:revisionPtr revIDLastSave="0" documentId="13_ncr:1_{6F1ACE7F-5D18-4904-91A3-98C1820AE965}" xr6:coauthVersionLast="47" xr6:coauthVersionMax="47" xr10:uidLastSave="{00000000-0000-0000-0000-000000000000}"/>
  <bookViews>
    <workbookView xWindow="4710" yWindow="0" windowWidth="15795" windowHeight="10905" xr2:uid="{4343FA51-2B68-434A-A826-B7A7E722D9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14" i="1"/>
  <c r="F34" i="1"/>
  <c r="G35" i="1"/>
  <c r="C35" i="1"/>
  <c r="H10" i="1"/>
  <c r="H12" i="1" s="1"/>
  <c r="H13" i="1" s="1"/>
  <c r="G25" i="1"/>
  <c r="D25" i="1"/>
  <c r="D27" i="1" s="1"/>
  <c r="D29" i="1" s="1"/>
  <c r="D30" i="1" s="1"/>
  <c r="D32" i="1" s="1"/>
  <c r="D10" i="1"/>
  <c r="D33" i="1" l="1"/>
  <c r="H15" i="1"/>
  <c r="H14" i="1"/>
  <c r="C36" i="1"/>
  <c r="H25" i="1"/>
  <c r="H16" i="1" l="1"/>
  <c r="H17" i="1" s="1"/>
  <c r="H19" i="1" s="1"/>
  <c r="G36" i="1"/>
  <c r="H27" i="1"/>
  <c r="H29" i="1" s="1"/>
  <c r="H30" i="1" s="1"/>
  <c r="B35" i="1"/>
  <c r="D35" i="1" s="1"/>
  <c r="D37" i="1" s="1"/>
  <c r="D12" i="1"/>
  <c r="D13" i="1" s="1"/>
  <c r="H32" i="1" l="1"/>
  <c r="H31" i="1"/>
  <c r="D15" i="1"/>
  <c r="D16" i="1"/>
  <c r="D17" i="1" s="1"/>
  <c r="D19" i="1" s="1"/>
  <c r="H33" i="1" l="1"/>
  <c r="F35" i="1" s="1"/>
  <c r="H35" i="1" s="1"/>
  <c r="D38" i="1"/>
  <c r="D39" i="1" s="1"/>
  <c r="D40" i="1" s="1"/>
</calcChain>
</file>

<file path=xl/sharedStrings.xml><?xml version="1.0" encoding="utf-8"?>
<sst xmlns="http://schemas.openxmlformats.org/spreadsheetml/2006/main" count="90" uniqueCount="42">
  <si>
    <t>特例贈与のシュミレーション</t>
    <rPh sb="0" eb="4">
      <t>トクレイゾウヨ</t>
    </rPh>
    <phoneticPr fontId="2"/>
  </si>
  <si>
    <t>特例贈与財産用</t>
    <rPh sb="0" eb="7">
      <t>トクレイゾウヨザイサンヨウ</t>
    </rPh>
    <phoneticPr fontId="2"/>
  </si>
  <si>
    <t>特例贈与財産の合計</t>
    <rPh sb="0" eb="6">
      <t>トクレイゾウヨザイサン</t>
    </rPh>
    <rPh sb="7" eb="9">
      <t>ゴウケイ</t>
    </rPh>
    <phoneticPr fontId="2"/>
  </si>
  <si>
    <t>基礎控除</t>
    <rPh sb="0" eb="4">
      <t>キソコウジョ</t>
    </rPh>
    <phoneticPr fontId="2"/>
  </si>
  <si>
    <t>差額</t>
    <rPh sb="0" eb="2">
      <t>サガク</t>
    </rPh>
    <phoneticPr fontId="2"/>
  </si>
  <si>
    <t>課税価格（千円未満切捨）</t>
    <rPh sb="0" eb="4">
      <t>カゼイカカク</t>
    </rPh>
    <rPh sb="5" eb="9">
      <t>センエンミマン</t>
    </rPh>
    <rPh sb="9" eb="11">
      <t>キリス</t>
    </rPh>
    <phoneticPr fontId="2"/>
  </si>
  <si>
    <t>特例　贈与税率</t>
    <rPh sb="0" eb="2">
      <t>トクレイ</t>
    </rPh>
    <rPh sb="3" eb="7">
      <t>ゾウヨゼイリツ</t>
    </rPh>
    <phoneticPr fontId="2"/>
  </si>
  <si>
    <t>控除額</t>
    <rPh sb="0" eb="3">
      <t>コウジョガク</t>
    </rPh>
    <phoneticPr fontId="2"/>
  </si>
  <si>
    <t>計算</t>
    <rPh sb="0" eb="2">
      <t>ケイサン</t>
    </rPh>
    <phoneticPr fontId="2"/>
  </si>
  <si>
    <t>①</t>
    <phoneticPr fontId="2"/>
  </si>
  <si>
    <t>②</t>
    <phoneticPr fontId="2"/>
  </si>
  <si>
    <t>③①-②</t>
    <phoneticPr fontId="2"/>
  </si>
  <si>
    <t>⑤</t>
    <phoneticPr fontId="2"/>
  </si>
  <si>
    <t>⑥</t>
    <phoneticPr fontId="2"/>
  </si>
  <si>
    <t>⑦（④ｘ⑤）-⑥</t>
    <phoneticPr fontId="2"/>
  </si>
  <si>
    <t>⑧　１００円未満</t>
    <rPh sb="5" eb="8">
      <t>エンミマン</t>
    </rPh>
    <phoneticPr fontId="2"/>
  </si>
  <si>
    <t>④千円未満</t>
    <rPh sb="1" eb="3">
      <t>センエン</t>
    </rPh>
    <rPh sb="3" eb="5">
      <t>ミマン</t>
    </rPh>
    <phoneticPr fontId="2"/>
  </si>
  <si>
    <t>A</t>
    <phoneticPr fontId="2"/>
  </si>
  <si>
    <t>特例贈与　贈与税額</t>
    <rPh sb="0" eb="4">
      <t>トクレイゾウヨ</t>
    </rPh>
    <rPh sb="5" eb="8">
      <t>ゾウヨゼイ</t>
    </rPh>
    <rPh sb="8" eb="9">
      <t>ガク</t>
    </rPh>
    <phoneticPr fontId="2"/>
  </si>
  <si>
    <t>特例　贈与税額</t>
    <rPh sb="0" eb="2">
      <t>トクレイ</t>
    </rPh>
    <rPh sb="3" eb="7">
      <t>ゾウヨゼイガク</t>
    </rPh>
    <phoneticPr fontId="2"/>
  </si>
  <si>
    <t>ココに数字を入力</t>
    <rPh sb="3" eb="5">
      <t>スウジ</t>
    </rPh>
    <rPh sb="6" eb="8">
      <t>ニュウリョク</t>
    </rPh>
    <phoneticPr fontId="2"/>
  </si>
  <si>
    <t>計算された贈与税額</t>
    <rPh sb="0" eb="2">
      <t>ケイサン</t>
    </rPh>
    <rPh sb="5" eb="9">
      <t>ゾウヨゼイガク</t>
    </rPh>
    <phoneticPr fontId="2"/>
  </si>
  <si>
    <t>一般贈与のシュミレーション</t>
    <rPh sb="0" eb="2">
      <t>イッパン</t>
    </rPh>
    <rPh sb="2" eb="4">
      <t>ゾウヨ</t>
    </rPh>
    <phoneticPr fontId="2"/>
  </si>
  <si>
    <t>B</t>
    <phoneticPr fontId="2"/>
  </si>
  <si>
    <t>一般贈与財産の合計</t>
    <rPh sb="0" eb="2">
      <t>イッパン</t>
    </rPh>
    <rPh sb="2" eb="4">
      <t>ゾウヨ</t>
    </rPh>
    <rPh sb="4" eb="6">
      <t>ザイサン</t>
    </rPh>
    <rPh sb="7" eb="9">
      <t>ゴウケイ</t>
    </rPh>
    <phoneticPr fontId="2"/>
  </si>
  <si>
    <t>一般　贈与税率</t>
    <rPh sb="0" eb="2">
      <t>イッパン</t>
    </rPh>
    <rPh sb="3" eb="7">
      <t>ゾウヨゼイリツ</t>
    </rPh>
    <phoneticPr fontId="2"/>
  </si>
  <si>
    <t>一般贈与　贈与税額</t>
    <rPh sb="0" eb="2">
      <t>イッパン</t>
    </rPh>
    <rPh sb="2" eb="4">
      <t>ゾウヨ</t>
    </rPh>
    <rPh sb="5" eb="8">
      <t>ゾウヨゼイ</t>
    </rPh>
    <rPh sb="8" eb="9">
      <t>ガク</t>
    </rPh>
    <phoneticPr fontId="2"/>
  </si>
  <si>
    <t>一般　贈与税額</t>
    <rPh sb="0" eb="2">
      <t>イッパン</t>
    </rPh>
    <rPh sb="3" eb="7">
      <t>ゾウヨゼイガク</t>
    </rPh>
    <phoneticPr fontId="2"/>
  </si>
  <si>
    <t>C</t>
    <phoneticPr fontId="2"/>
  </si>
  <si>
    <t>特例+一般の合計額</t>
    <rPh sb="0" eb="2">
      <t>トクレイ</t>
    </rPh>
    <rPh sb="3" eb="5">
      <t>イッパン</t>
    </rPh>
    <rPh sb="6" eb="9">
      <t>ゴウケイガク</t>
    </rPh>
    <phoneticPr fontId="2"/>
  </si>
  <si>
    <t>↓</t>
    <phoneticPr fontId="2"/>
  </si>
  <si>
    <t>特例贈与税額</t>
    <rPh sb="0" eb="4">
      <t>トクレイゾウヨ</t>
    </rPh>
    <rPh sb="4" eb="6">
      <t>ゼイガク</t>
    </rPh>
    <phoneticPr fontId="2"/>
  </si>
  <si>
    <t>一般贈与税額</t>
    <rPh sb="0" eb="2">
      <t>イッパン</t>
    </rPh>
    <rPh sb="2" eb="6">
      <t>ゾウヨゼイガク</t>
    </rPh>
    <phoneticPr fontId="2"/>
  </si>
  <si>
    <t>合計</t>
    <rPh sb="0" eb="2">
      <t>ゴウケイ</t>
    </rPh>
    <phoneticPr fontId="2"/>
  </si>
  <si>
    <t>贈与税額（百円未満切捨）</t>
    <rPh sb="0" eb="4">
      <t>ゾウヨゼイガク</t>
    </rPh>
    <rPh sb="5" eb="7">
      <t>ヒャクエン</t>
    </rPh>
    <rPh sb="7" eb="9">
      <t>ミマン</t>
    </rPh>
    <rPh sb="9" eb="10">
      <t>キリ</t>
    </rPh>
    <rPh sb="10" eb="11">
      <t>シャ</t>
    </rPh>
    <phoneticPr fontId="2"/>
  </si>
  <si>
    <t>特例贈与及び一般贈与を併用して受ける場合の計算シュミレーション　特殊な計算になります。</t>
    <rPh sb="0" eb="4">
      <t>トクレイゾウヨ</t>
    </rPh>
    <rPh sb="4" eb="5">
      <t>オヨ</t>
    </rPh>
    <rPh sb="6" eb="10">
      <t>イッパンゾウヨ</t>
    </rPh>
    <rPh sb="11" eb="13">
      <t>ヘイヨウ</t>
    </rPh>
    <rPh sb="15" eb="16">
      <t>ウ</t>
    </rPh>
    <rPh sb="18" eb="20">
      <t>バアイ</t>
    </rPh>
    <rPh sb="21" eb="23">
      <t>ケイサン</t>
    </rPh>
    <rPh sb="32" eb="34">
      <t>トクシュ</t>
    </rPh>
    <rPh sb="35" eb="37">
      <t>ケイサン</t>
    </rPh>
    <phoneticPr fontId="2"/>
  </si>
  <si>
    <t>一般贈与財産用</t>
    <rPh sb="0" eb="2">
      <t>イッパン</t>
    </rPh>
    <rPh sb="2" eb="4">
      <t>ゾウヨ</t>
    </rPh>
    <rPh sb="4" eb="6">
      <t>ザイサン</t>
    </rPh>
    <rPh sb="6" eb="7">
      <t>ヨウ</t>
    </rPh>
    <phoneticPr fontId="2"/>
  </si>
  <si>
    <t>按分計算による特例贈与の税額</t>
    <rPh sb="0" eb="2">
      <t>アンブン</t>
    </rPh>
    <rPh sb="2" eb="4">
      <t>ケイサン</t>
    </rPh>
    <rPh sb="7" eb="11">
      <t>トクレイゾウヨ</t>
    </rPh>
    <rPh sb="12" eb="14">
      <t>ゼイガク</t>
    </rPh>
    <phoneticPr fontId="2"/>
  </si>
  <si>
    <t>直系尊属から贈与（贈与を受けた年の１月１日において１８歳以上）への贈与税シュミレーション</t>
    <rPh sb="0" eb="2">
      <t>チョッケイ</t>
    </rPh>
    <rPh sb="2" eb="4">
      <t>ソンゾク</t>
    </rPh>
    <rPh sb="6" eb="8">
      <t>ゾウヨ</t>
    </rPh>
    <rPh sb="9" eb="11">
      <t>ゾウヨ</t>
    </rPh>
    <rPh sb="12" eb="13">
      <t>ウ</t>
    </rPh>
    <rPh sb="15" eb="16">
      <t>トシ</t>
    </rPh>
    <rPh sb="18" eb="19">
      <t>ガツ</t>
    </rPh>
    <rPh sb="20" eb="21">
      <t>ニチ</t>
    </rPh>
    <rPh sb="27" eb="28">
      <t>サイ</t>
    </rPh>
    <rPh sb="28" eb="30">
      <t>イジョウ</t>
    </rPh>
    <rPh sb="33" eb="35">
      <t>ゾウヨ</t>
    </rPh>
    <rPh sb="35" eb="36">
      <t>ゼイ</t>
    </rPh>
    <phoneticPr fontId="2"/>
  </si>
  <si>
    <t>A以外の贈与　例　夫婦間・兄弟間・贈与の年の１月１日において１８歳未満</t>
    <rPh sb="1" eb="3">
      <t>イガイ</t>
    </rPh>
    <rPh sb="4" eb="6">
      <t>ゾウヨ</t>
    </rPh>
    <rPh sb="7" eb="8">
      <t>レイ</t>
    </rPh>
    <rPh sb="9" eb="12">
      <t>フウフカン</t>
    </rPh>
    <rPh sb="13" eb="16">
      <t>キョウダイカン</t>
    </rPh>
    <rPh sb="17" eb="19">
      <t>ゾウヨ</t>
    </rPh>
    <rPh sb="20" eb="21">
      <t>トシ</t>
    </rPh>
    <rPh sb="23" eb="24">
      <t>ガツ</t>
    </rPh>
    <rPh sb="25" eb="26">
      <t>ニチ</t>
    </rPh>
    <rPh sb="32" eb="33">
      <t>サイ</t>
    </rPh>
    <rPh sb="33" eb="35">
      <t>ミマン</t>
    </rPh>
    <phoneticPr fontId="2"/>
  </si>
  <si>
    <t>一般贈与税率</t>
    <rPh sb="0" eb="2">
      <t>イッパン</t>
    </rPh>
    <rPh sb="2" eb="6">
      <t>ゾウヨゼイリツ</t>
    </rPh>
    <phoneticPr fontId="2"/>
  </si>
  <si>
    <t>特例贈与税率</t>
    <rPh sb="0" eb="2">
      <t>トクレイ</t>
    </rPh>
    <rPh sb="2" eb="4">
      <t>ゾウヨ</t>
    </rPh>
    <rPh sb="4" eb="5">
      <t>ゼイ</t>
    </rPh>
    <rPh sb="5" eb="6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</si>
</sst>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4D4D4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38" fontId="0" fillId="0" borderId="0" xfId="1" applyFont="1">
      <alignment vertical="center"/>
    </xf>
    <xf numFmtId="176" fontId="0" fillId="0" borderId="1" xfId="0" applyNumberFormat="1" applyBorder="1">
      <alignment vertical="center"/>
    </xf>
    <xf numFmtId="9" fontId="0" fillId="0" borderId="1" xfId="2" applyFont="1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0" fontId="0" fillId="3" borderId="1" xfId="0" applyFill="1" applyBorder="1">
      <alignment vertical="center"/>
    </xf>
    <xf numFmtId="38" fontId="0" fillId="3" borderId="1" xfId="1" applyFont="1" applyFill="1" applyBorder="1">
      <alignment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0" fontId="0" fillId="4" borderId="0" xfId="0" applyFill="1">
      <alignment vertical="center"/>
    </xf>
    <xf numFmtId="38" fontId="0" fillId="4" borderId="0" xfId="1" applyFont="1" applyFill="1">
      <alignment vertical="center"/>
    </xf>
    <xf numFmtId="38" fontId="0" fillId="2" borderId="1" xfId="0" applyNumberFormat="1" applyFill="1" applyBorder="1">
      <alignment vertical="center"/>
    </xf>
    <xf numFmtId="0" fontId="0" fillId="0" borderId="2" xfId="0" applyBorder="1">
      <alignment vertical="center"/>
    </xf>
    <xf numFmtId="38" fontId="0" fillId="2" borderId="3" xfId="1" applyFont="1" applyFill="1" applyBorder="1">
      <alignment vertical="center"/>
    </xf>
    <xf numFmtId="38" fontId="0" fillId="0" borderId="1" xfId="0" applyNumberFormat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38" fontId="0" fillId="0" borderId="1" xfId="0" applyNumberFormat="1" applyBorder="1" applyAlignment="1">
      <alignment vertical="center" shrinkToFit="1"/>
    </xf>
    <xf numFmtId="38" fontId="4" fillId="0" borderId="1" xfId="1" applyFont="1" applyBorder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41</xdr:row>
      <xdr:rowOff>123825</xdr:rowOff>
    </xdr:from>
    <xdr:to>
      <xdr:col>3</xdr:col>
      <xdr:colOff>864115</xdr:colOff>
      <xdr:row>47</xdr:row>
      <xdr:rowOff>199706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82D1F9A-E467-5630-ADDF-3F891EC7E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1" y="9934575"/>
          <a:ext cx="4502664" cy="150463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41</xdr:row>
      <xdr:rowOff>152401</xdr:rowOff>
    </xdr:from>
    <xdr:to>
      <xdr:col>7</xdr:col>
      <xdr:colOff>1400175</xdr:colOff>
      <xdr:row>47</xdr:row>
      <xdr:rowOff>187997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20A8F3A-1C11-286B-6197-DE3A3898C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350" y="9963151"/>
          <a:ext cx="4486275" cy="1464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EBD2-0E7C-4E39-8DC2-8A35F8559CE7}">
  <dimension ref="B4:K41"/>
  <sheetViews>
    <sheetView showGridLines="0" tabSelected="1" topLeftCell="C26" workbookViewId="0">
      <selection activeCell="D32" sqref="D32"/>
    </sheetView>
  </sheetViews>
  <sheetFormatPr defaultRowHeight="18.75" x14ac:dyDescent="0.4"/>
  <cols>
    <col min="2" max="2" width="20" customWidth="1"/>
    <col min="3" max="3" width="25.25" customWidth="1"/>
    <col min="4" max="4" width="13.5" style="1" customWidth="1"/>
    <col min="6" max="6" width="16.5" customWidth="1"/>
    <col min="7" max="7" width="24" customWidth="1"/>
    <col min="8" max="8" width="20.875" customWidth="1"/>
  </cols>
  <sheetData>
    <row r="4" spans="2:11" ht="31.5" customHeight="1" x14ac:dyDescent="0.4">
      <c r="C4" s="21" t="s">
        <v>0</v>
      </c>
      <c r="G4" s="21" t="s">
        <v>22</v>
      </c>
    </row>
    <row r="6" spans="2:11" ht="18.75" customHeight="1" x14ac:dyDescent="0.4">
      <c r="B6" s="7" t="s">
        <v>17</v>
      </c>
      <c r="C6" s="28" t="s">
        <v>38</v>
      </c>
      <c r="D6" s="28"/>
      <c r="E6" s="28"/>
      <c r="F6" s="22" t="s">
        <v>23</v>
      </c>
      <c r="G6" s="28" t="s">
        <v>39</v>
      </c>
      <c r="H6" s="28"/>
      <c r="I6" s="28"/>
      <c r="J6" s="28"/>
      <c r="K6" s="28"/>
    </row>
    <row r="7" spans="2:11" ht="28.5" customHeight="1" x14ac:dyDescent="0.4">
      <c r="C7" s="28"/>
      <c r="D7" s="28"/>
      <c r="E7" s="28"/>
      <c r="F7" s="5"/>
      <c r="G7" s="28"/>
      <c r="H7" s="28"/>
      <c r="I7" s="28"/>
      <c r="J7" s="28"/>
      <c r="K7" s="28"/>
    </row>
    <row r="8" spans="2:11" ht="27.75" customHeight="1" x14ac:dyDescent="0.4">
      <c r="B8" t="s">
        <v>20</v>
      </c>
      <c r="C8" s="9" t="s">
        <v>1</v>
      </c>
      <c r="D8" s="10">
        <v>5000000</v>
      </c>
      <c r="F8" s="23" t="s">
        <v>20</v>
      </c>
      <c r="G8" s="11" t="s">
        <v>36</v>
      </c>
      <c r="H8" s="12">
        <v>5000000</v>
      </c>
    </row>
    <row r="9" spans="2:11" x14ac:dyDescent="0.4">
      <c r="F9" s="23"/>
      <c r="H9" s="1"/>
    </row>
    <row r="10" spans="2:11" x14ac:dyDescent="0.4">
      <c r="B10" s="6" t="s">
        <v>9</v>
      </c>
      <c r="C10" s="6" t="s">
        <v>2</v>
      </c>
      <c r="D10" s="4">
        <f>+D8</f>
        <v>5000000</v>
      </c>
      <c r="F10" s="24" t="s">
        <v>9</v>
      </c>
      <c r="G10" s="6" t="s">
        <v>24</v>
      </c>
      <c r="H10" s="4">
        <f>+H8</f>
        <v>5000000</v>
      </c>
    </row>
    <row r="11" spans="2:11" x14ac:dyDescent="0.4">
      <c r="B11" s="6" t="s">
        <v>10</v>
      </c>
      <c r="C11" s="6" t="s">
        <v>3</v>
      </c>
      <c r="D11" s="4">
        <v>1100000</v>
      </c>
      <c r="F11" s="24" t="s">
        <v>10</v>
      </c>
      <c r="G11" s="6" t="s">
        <v>3</v>
      </c>
      <c r="H11" s="4">
        <v>1100000</v>
      </c>
    </row>
    <row r="12" spans="2:11" x14ac:dyDescent="0.4">
      <c r="B12" s="6" t="s">
        <v>11</v>
      </c>
      <c r="C12" s="6" t="s">
        <v>4</v>
      </c>
      <c r="D12" s="4">
        <f>+D10-D11</f>
        <v>3900000</v>
      </c>
      <c r="F12" s="24" t="s">
        <v>11</v>
      </c>
      <c r="G12" s="6" t="s">
        <v>4</v>
      </c>
      <c r="H12" s="4">
        <f>+H10-H11</f>
        <v>3900000</v>
      </c>
    </row>
    <row r="13" spans="2:11" x14ac:dyDescent="0.4">
      <c r="B13" s="6" t="s">
        <v>16</v>
      </c>
      <c r="C13" s="9" t="s">
        <v>5</v>
      </c>
      <c r="D13" s="10">
        <f>+ROUNDDOWN(D12,-3)</f>
        <v>3900000</v>
      </c>
      <c r="F13" s="24" t="s">
        <v>16</v>
      </c>
      <c r="G13" s="11" t="s">
        <v>5</v>
      </c>
      <c r="H13" s="12">
        <f>+ROUNDDOWN(H12,-3)</f>
        <v>3900000</v>
      </c>
    </row>
    <row r="14" spans="2:11" x14ac:dyDescent="0.4">
      <c r="B14" s="6" t="s">
        <v>12</v>
      </c>
      <c r="C14" s="6" t="s">
        <v>6</v>
      </c>
      <c r="D14" s="3">
        <f>IF(D13&lt;0,0,
IF(D13&lt;=2000000,10%,
IF(D13&lt;=4000000,15%,
IF(D13&lt;=6000000,20%,
IF(D13&lt;=10000000,30%,
IF(D13&lt;=15000000,40%,
IF(D13&lt;=30000000,45%,
IF(D13&lt;=45000000,50%,55%))))))))</f>
        <v>0.15</v>
      </c>
      <c r="F14" s="24" t="s">
        <v>12</v>
      </c>
      <c r="G14" s="6" t="s">
        <v>25</v>
      </c>
      <c r="H14" s="3">
        <f>IF(H13&lt;0,0,
IF(H13&lt;=2000000,10%,
IF(H13&lt;=3000000,15%,
IF(H13&lt;=4000000,20%,
IF(H13&lt;=6000000,30%,
IF(H13&lt;=10000000,40%,
IF(H13&lt;=15000000,45%,
IF(H13&lt;=30000000,50%,55%))))))))</f>
        <v>0.2</v>
      </c>
    </row>
    <row r="15" spans="2:11" x14ac:dyDescent="0.4">
      <c r="B15" s="6" t="s">
        <v>13</v>
      </c>
      <c r="C15" s="6" t="s">
        <v>7</v>
      </c>
      <c r="D15" s="27">
        <f>IF(D13&lt;0,0,
IF(D13&lt;=2000000,0,
IF(D13&lt;=4000000,100000,
IF(D13&lt;=6000000,300000,
IF(D13&lt;=10000000,900000,
IF(D13&lt;=15000000,1900000,
IF(D13&lt;=30000000,2650000,
IF(D13&lt;=45000000,4150000,6400000))))))))</f>
        <v>100000</v>
      </c>
      <c r="F15" s="24" t="s">
        <v>13</v>
      </c>
      <c r="G15" s="6" t="s">
        <v>7</v>
      </c>
      <c r="H15" s="2">
        <f>IF(H13&lt;0,0,
IF(H13&lt;=2000000,0,
IF(H13&lt;=3000000,100000,
IF(H13&lt;=4000000,250000,
IF(H13&lt;=6000000,650000,
IF(H13&lt;=10000000,1250000,
IF(H13&lt;=15000000,1750000,
IF(H13&lt;=30000000,2500000,4000000))))))))</f>
        <v>250000</v>
      </c>
    </row>
    <row r="16" spans="2:11" x14ac:dyDescent="0.4">
      <c r="B16" s="6" t="s">
        <v>14</v>
      </c>
      <c r="C16" s="6" t="s">
        <v>8</v>
      </c>
      <c r="D16" s="4">
        <f>+D13*D14-D15</f>
        <v>485000</v>
      </c>
      <c r="F16" s="24" t="s">
        <v>14</v>
      </c>
      <c r="G16" s="6" t="s">
        <v>8</v>
      </c>
      <c r="H16" s="4">
        <f>+H13*H14-H15</f>
        <v>530000</v>
      </c>
    </row>
    <row r="17" spans="2:8" x14ac:dyDescent="0.4">
      <c r="B17" s="6" t="s">
        <v>15</v>
      </c>
      <c r="C17" s="6" t="s">
        <v>18</v>
      </c>
      <c r="D17" s="4">
        <f>+ROUNDDOWN(D16,-2)</f>
        <v>485000</v>
      </c>
      <c r="F17" s="24" t="s">
        <v>15</v>
      </c>
      <c r="G17" s="6" t="s">
        <v>26</v>
      </c>
      <c r="H17" s="4">
        <f>+ROUNDDOWN(H16,-2)</f>
        <v>530000</v>
      </c>
    </row>
    <row r="18" spans="2:8" x14ac:dyDescent="0.4">
      <c r="F18" s="23"/>
      <c r="H18" s="1"/>
    </row>
    <row r="19" spans="2:8" ht="33.75" customHeight="1" x14ac:dyDescent="0.4">
      <c r="B19" t="s">
        <v>21</v>
      </c>
      <c r="C19" s="9" t="s">
        <v>19</v>
      </c>
      <c r="D19" s="10">
        <f>+D17</f>
        <v>485000</v>
      </c>
      <c r="F19" s="23" t="s">
        <v>21</v>
      </c>
      <c r="G19" s="11" t="s">
        <v>27</v>
      </c>
      <c r="H19" s="12">
        <f>+H17</f>
        <v>530000</v>
      </c>
    </row>
    <row r="20" spans="2:8" x14ac:dyDescent="0.4">
      <c r="F20" s="23"/>
    </row>
    <row r="21" spans="2:8" x14ac:dyDescent="0.4">
      <c r="F21" s="23"/>
    </row>
    <row r="22" spans="2:8" x14ac:dyDescent="0.4">
      <c r="B22" s="7" t="s">
        <v>28</v>
      </c>
      <c r="C22" s="7" t="s">
        <v>35</v>
      </c>
      <c r="D22" s="8"/>
      <c r="E22" s="7"/>
      <c r="F22" s="25"/>
      <c r="G22" s="7"/>
    </row>
    <row r="23" spans="2:8" x14ac:dyDescent="0.4">
      <c r="F23" s="23"/>
    </row>
    <row r="24" spans="2:8" x14ac:dyDescent="0.4">
      <c r="B24" t="s">
        <v>20</v>
      </c>
      <c r="C24" s="13" t="s">
        <v>1</v>
      </c>
      <c r="D24" s="14">
        <v>4000000</v>
      </c>
      <c r="F24" s="23" t="s">
        <v>20</v>
      </c>
      <c r="G24" s="15" t="s">
        <v>36</v>
      </c>
      <c r="H24" s="16">
        <v>1000000</v>
      </c>
    </row>
    <row r="25" spans="2:8" x14ac:dyDescent="0.4">
      <c r="C25" s="13" t="s">
        <v>29</v>
      </c>
      <c r="D25" s="14">
        <f>+D24+H24</f>
        <v>5000000</v>
      </c>
      <c r="F25" s="23"/>
      <c r="G25" s="15" t="str">
        <f>+C25</f>
        <v>特例+一般の合計額</v>
      </c>
      <c r="H25" s="16">
        <f>+D25</f>
        <v>5000000</v>
      </c>
    </row>
    <row r="26" spans="2:8" x14ac:dyDescent="0.4">
      <c r="D26" s="1" t="s">
        <v>30</v>
      </c>
      <c r="F26" s="23"/>
      <c r="H26" s="1" t="s">
        <v>30</v>
      </c>
    </row>
    <row r="27" spans="2:8" x14ac:dyDescent="0.4">
      <c r="B27" s="6" t="s">
        <v>9</v>
      </c>
      <c r="C27" s="6" t="s">
        <v>2</v>
      </c>
      <c r="D27" s="4">
        <f>+D25</f>
        <v>5000000</v>
      </c>
      <c r="F27" s="24" t="s">
        <v>9</v>
      </c>
      <c r="G27" s="6" t="s">
        <v>24</v>
      </c>
      <c r="H27" s="4">
        <f>+H25</f>
        <v>5000000</v>
      </c>
    </row>
    <row r="28" spans="2:8" x14ac:dyDescent="0.4">
      <c r="B28" s="6" t="s">
        <v>10</v>
      </c>
      <c r="C28" s="6" t="s">
        <v>3</v>
      </c>
      <c r="D28" s="4">
        <v>1100000</v>
      </c>
      <c r="F28" s="24" t="s">
        <v>10</v>
      </c>
      <c r="G28" s="6" t="s">
        <v>3</v>
      </c>
      <c r="H28" s="4">
        <v>1100000</v>
      </c>
    </row>
    <row r="29" spans="2:8" x14ac:dyDescent="0.4">
      <c r="B29" s="6" t="s">
        <v>11</v>
      </c>
      <c r="C29" s="6" t="s">
        <v>4</v>
      </c>
      <c r="D29" s="4">
        <f>+D27-D28</f>
        <v>3900000</v>
      </c>
      <c r="F29" s="24" t="s">
        <v>11</v>
      </c>
      <c r="G29" s="6" t="s">
        <v>4</v>
      </c>
      <c r="H29" s="4">
        <f>+H27-H28</f>
        <v>3900000</v>
      </c>
    </row>
    <row r="30" spans="2:8" x14ac:dyDescent="0.4">
      <c r="B30" s="6" t="s">
        <v>16</v>
      </c>
      <c r="C30" s="6" t="s">
        <v>5</v>
      </c>
      <c r="D30" s="4">
        <f>+ROUNDDOWN(D29,-3)</f>
        <v>3900000</v>
      </c>
      <c r="F30" s="24" t="s">
        <v>16</v>
      </c>
      <c r="G30" s="6" t="s">
        <v>5</v>
      </c>
      <c r="H30" s="4">
        <f>+ROUNDDOWN(H29,-3)</f>
        <v>3900000</v>
      </c>
    </row>
    <row r="31" spans="2:8" x14ac:dyDescent="0.4">
      <c r="B31" s="6" t="s">
        <v>12</v>
      </c>
      <c r="C31" s="6" t="s">
        <v>6</v>
      </c>
      <c r="D31" s="3">
        <f>IF(D30&lt;=0,0,
IF(D30&lt;=2000000,10%,
IF(D30&lt;=4000000,15%,
IF(D30&lt;=6000000,20%,
IF(D30&lt;=10000000,30%,
IF(D30&lt;=15000000,40%,
IF(D30&lt;=30000000,45%,
IF(D30&lt;=45000000,50%,55%))))))))</f>
        <v>0.15</v>
      </c>
      <c r="F31" s="24" t="s">
        <v>12</v>
      </c>
      <c r="G31" s="6" t="s">
        <v>25</v>
      </c>
      <c r="H31" s="3">
        <f>IF(H30&lt;0,0,
IF(H30&lt;=2000000,10%,
IF(H30&lt;=3000000,15%,
IF(H30&lt;=4000000,20%,
IF(H30&lt;=6000000,30%,
IF(H30&lt;=10000000,40%,
IF(H30&lt;=15000000,45%,
IF(H30&lt;=30000000,50%,55%))))))))</f>
        <v>0.2</v>
      </c>
    </row>
    <row r="32" spans="2:8" x14ac:dyDescent="0.4">
      <c r="B32" s="6" t="s">
        <v>13</v>
      </c>
      <c r="C32" s="6" t="s">
        <v>7</v>
      </c>
      <c r="D32" s="4">
        <f>IF(D30&lt;0,0,
IF(D30&lt;=2000000,0,
IF(D30&lt;=4000000,100000,
IF(D30&lt;=6000000,300000,
IF(D30&lt;=10000000,900000,
IF(D30&lt;=15000000,1900000,
IF(D30&lt;=30000000,2650000,
IF(D30&lt;=45000000,4150000,6400000))))))))</f>
        <v>100000</v>
      </c>
      <c r="F32" s="24" t="s">
        <v>13</v>
      </c>
      <c r="G32" s="6" t="s">
        <v>7</v>
      </c>
      <c r="H32" s="2">
        <f>IF(H30&lt;0,0,
IF(H30&lt;=2000000,0,
IF(H30&lt;=3000000,100000,
IF(H30&lt;=4000000,250000,
IF(H30&lt;=6000000,650000,
IF(H30&lt;=10000000,1250000,
IF(H30&lt;=15000000,1750000,
IF(H30&lt;=30000000,2500000,4000000))))))))</f>
        <v>250000</v>
      </c>
    </row>
    <row r="33" spans="2:8" x14ac:dyDescent="0.4">
      <c r="B33" s="6" t="s">
        <v>14</v>
      </c>
      <c r="C33" s="6" t="s">
        <v>8</v>
      </c>
      <c r="D33" s="4">
        <f>+D30*D31-D32</f>
        <v>485000</v>
      </c>
      <c r="F33" s="24" t="s">
        <v>14</v>
      </c>
      <c r="G33" s="6" t="s">
        <v>8</v>
      </c>
      <c r="H33" s="4">
        <f>+H30*H31-H32</f>
        <v>530000</v>
      </c>
    </row>
    <row r="34" spans="2:8" ht="22.5" customHeight="1" x14ac:dyDescent="0.4">
      <c r="B34" s="18" t="s">
        <v>37</v>
      </c>
      <c r="F34" s="29" t="str">
        <f>+B34</f>
        <v>按分計算による特例贈与の税額</v>
      </c>
      <c r="G34" s="30"/>
      <c r="H34" s="1"/>
    </row>
    <row r="35" spans="2:8" x14ac:dyDescent="0.4">
      <c r="B35" s="20">
        <f>+D33</f>
        <v>485000</v>
      </c>
      <c r="C35" s="17">
        <f>+D24</f>
        <v>4000000</v>
      </c>
      <c r="D35" s="19">
        <f>+B35*C35/C36</f>
        <v>388000</v>
      </c>
      <c r="F35" s="26">
        <f>+H33</f>
        <v>530000</v>
      </c>
      <c r="G35" s="17">
        <f>+H24</f>
        <v>1000000</v>
      </c>
      <c r="H35" s="10">
        <f>+F35*G35/G36</f>
        <v>106000</v>
      </c>
    </row>
    <row r="36" spans="2:8" x14ac:dyDescent="0.4">
      <c r="B36" s="6"/>
      <c r="C36" s="20">
        <f>+D25</f>
        <v>5000000</v>
      </c>
      <c r="F36" s="24"/>
      <c r="G36" s="20">
        <f>+H25</f>
        <v>5000000</v>
      </c>
      <c r="H36" s="6"/>
    </row>
    <row r="37" spans="2:8" x14ac:dyDescent="0.4">
      <c r="C37" t="s">
        <v>31</v>
      </c>
      <c r="D37" s="1">
        <f>+D35</f>
        <v>388000</v>
      </c>
    </row>
    <row r="38" spans="2:8" x14ac:dyDescent="0.4">
      <c r="C38" t="s">
        <v>32</v>
      </c>
      <c r="D38" s="1">
        <f>+H35</f>
        <v>106000</v>
      </c>
    </row>
    <row r="39" spans="2:8" x14ac:dyDescent="0.4">
      <c r="C39" t="s">
        <v>33</v>
      </c>
      <c r="D39" s="1">
        <f>+D37+D38</f>
        <v>494000</v>
      </c>
    </row>
    <row r="40" spans="2:8" ht="32.25" customHeight="1" x14ac:dyDescent="0.4">
      <c r="C40" s="9" t="s">
        <v>34</v>
      </c>
      <c r="D40" s="10">
        <f>+ROUNDDOWN(D39,-2)</f>
        <v>494000</v>
      </c>
    </row>
    <row r="41" spans="2:8" x14ac:dyDescent="0.4">
      <c r="B41" t="s">
        <v>41</v>
      </c>
      <c r="F41" t="s">
        <v>40</v>
      </c>
    </row>
  </sheetData>
  <mergeCells count="3">
    <mergeCell ref="C6:E7"/>
    <mergeCell ref="G6:K7"/>
    <mergeCell ref="F34:G34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 松野</dc:creator>
  <cp:lastModifiedBy>茂 松野</cp:lastModifiedBy>
  <dcterms:created xsi:type="dcterms:W3CDTF">2026-01-03T06:11:45Z</dcterms:created>
  <dcterms:modified xsi:type="dcterms:W3CDTF">2026-01-03T12:58:29Z</dcterms:modified>
</cp:coreProperties>
</file>